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关于开展2022年大学生创新创业训练计划项目立项申报工作的通知\关于开展2022年大学生创新创业训练计划项目立项申报工作的通知\附件\"/>
    </mc:Choice>
  </mc:AlternateContent>
  <bookViews>
    <workbookView xWindow="0" yWindow="0" windowWidth="23040" windowHeight="9420"/>
  </bookViews>
  <sheets>
    <sheet name="Sheet1" sheetId="4" r:id="rId1"/>
    <sheet name="计算" sheetId="3" state="hidden" r:id="rId2"/>
  </sheets>
  <calcPr calcId="162913"/>
</workbook>
</file>

<file path=xl/calcChain.xml><?xml version="1.0" encoding="utf-8"?>
<calcChain xmlns="http://schemas.openxmlformats.org/spreadsheetml/2006/main">
  <c r="L18" i="3" l="1"/>
  <c r="H18" i="3"/>
  <c r="D5" i="3"/>
  <c r="D7" i="3" s="1"/>
  <c r="C5" i="3"/>
  <c r="C7" i="3" s="1"/>
  <c r="B5" i="3"/>
  <c r="B6" i="3" s="1"/>
  <c r="J20" i="4"/>
  <c r="I20" i="4"/>
  <c r="M15" i="3" l="1"/>
  <c r="M10" i="3"/>
  <c r="M7" i="3"/>
  <c r="M8" i="3"/>
  <c r="M9" i="3"/>
  <c r="M11" i="3"/>
  <c r="M5" i="3"/>
  <c r="M12" i="3"/>
  <c r="M13" i="3"/>
  <c r="M4" i="3"/>
  <c r="M18" i="3" s="1"/>
  <c r="M16" i="3"/>
  <c r="M14" i="3"/>
  <c r="M6" i="3"/>
  <c r="J8" i="3"/>
  <c r="J4" i="3"/>
  <c r="J14" i="3"/>
  <c r="J7" i="3"/>
  <c r="J9" i="3"/>
  <c r="J6" i="3"/>
  <c r="J10" i="3"/>
  <c r="J11" i="3"/>
  <c r="J5" i="3"/>
  <c r="J12" i="3"/>
  <c r="J13" i="3"/>
  <c r="K9" i="3"/>
  <c r="K6" i="3"/>
  <c r="K13" i="3"/>
  <c r="K7" i="3"/>
  <c r="K10" i="3"/>
  <c r="K11" i="3"/>
  <c r="K5" i="3"/>
  <c r="K12" i="3"/>
  <c r="K4" i="3"/>
  <c r="K14" i="3"/>
  <c r="K8" i="3"/>
  <c r="C6" i="3"/>
  <c r="D6" i="3"/>
  <c r="B7" i="3"/>
  <c r="J18" i="3" l="1"/>
  <c r="I7" i="3"/>
  <c r="I5" i="3"/>
  <c r="I12" i="3"/>
  <c r="P12" i="3" s="1"/>
  <c r="I13" i="3"/>
  <c r="I4" i="3"/>
  <c r="I8" i="3"/>
  <c r="I9" i="3"/>
  <c r="I6" i="3"/>
  <c r="I10" i="3"/>
  <c r="P10" i="3" s="1"/>
  <c r="I11" i="3"/>
  <c r="P11" i="3" s="1"/>
  <c r="I14" i="3"/>
  <c r="P14" i="3" s="1"/>
  <c r="O12" i="3"/>
  <c r="O8" i="3"/>
  <c r="O9" i="3"/>
  <c r="O15" i="3"/>
  <c r="O10" i="3"/>
  <c r="O11" i="3"/>
  <c r="O5" i="3"/>
  <c r="O13" i="3"/>
  <c r="O4" i="3"/>
  <c r="O16" i="3"/>
  <c r="O14" i="3"/>
  <c r="O7" i="3"/>
  <c r="O6" i="3"/>
  <c r="N11" i="3"/>
  <c r="N5" i="3"/>
  <c r="N9" i="3"/>
  <c r="N6" i="3"/>
  <c r="N15" i="3"/>
  <c r="N12" i="3"/>
  <c r="N13" i="3"/>
  <c r="N4" i="3"/>
  <c r="N16" i="3"/>
  <c r="P16" i="3" s="1"/>
  <c r="N14" i="3"/>
  <c r="N7" i="3"/>
  <c r="N8" i="3"/>
  <c r="N10" i="3"/>
  <c r="K18" i="3"/>
  <c r="P15" i="3"/>
  <c r="P9" i="3" l="1"/>
  <c r="P8" i="3"/>
  <c r="P4" i="3"/>
  <c r="I18" i="3"/>
  <c r="P5" i="3"/>
  <c r="O18" i="3"/>
  <c r="P13" i="3"/>
  <c r="P7" i="3"/>
  <c r="N18" i="3"/>
  <c r="P6" i="3"/>
  <c r="P18" i="3" l="1"/>
</calcChain>
</file>

<file path=xl/sharedStrings.xml><?xml version="1.0" encoding="utf-8"?>
<sst xmlns="http://schemas.openxmlformats.org/spreadsheetml/2006/main" count="74" uniqueCount="61">
  <si>
    <t>附件2：</t>
  </si>
  <si>
    <t xml:space="preserve">   2022年大学生创新创业训练计划项目立项数额分配表</t>
  </si>
  <si>
    <t>序号</t>
  </si>
  <si>
    <t>院部及其他</t>
  </si>
  <si>
    <t>项目奖补情况</t>
  </si>
  <si>
    <t>各学院推荐省级项目数</t>
  </si>
  <si>
    <t>校级项目分配数(不分类别)</t>
  </si>
  <si>
    <t>预报名项目数量</t>
  </si>
  <si>
    <t>基数项目</t>
  </si>
  <si>
    <t>第七届互联网+大赛报名数量奖励</t>
  </si>
  <si>
    <t>总数（含应用技术学生团队名额）</t>
  </si>
  <si>
    <t>A类项目</t>
  </si>
  <si>
    <t>B类项目</t>
  </si>
  <si>
    <t>C类项目</t>
  </si>
  <si>
    <t>农学院</t>
  </si>
  <si>
    <t>18（2）</t>
  </si>
  <si>
    <t>工程学院</t>
  </si>
  <si>
    <t>15（1）</t>
  </si>
  <si>
    <t>动物科技学院</t>
  </si>
  <si>
    <t>17（3）</t>
  </si>
  <si>
    <t>经济管理学院</t>
  </si>
  <si>
    <t>20（3）</t>
  </si>
  <si>
    <t>食品学院</t>
  </si>
  <si>
    <t>13（1）</t>
  </si>
  <si>
    <t>人文社会科学学院</t>
  </si>
  <si>
    <t>13（2）</t>
  </si>
  <si>
    <t>电气与信息学院</t>
  </si>
  <si>
    <t>14（2）</t>
  </si>
  <si>
    <t>生命科学技术学院</t>
  </si>
  <si>
    <t>11（1）</t>
  </si>
  <si>
    <t>理学院</t>
  </si>
  <si>
    <t>园艺术园林学院</t>
  </si>
  <si>
    <t>土木水利学院</t>
  </si>
  <si>
    <t>7（1）</t>
  </si>
  <si>
    <t>马克思主义学院</t>
  </si>
  <si>
    <t>体育教研部</t>
  </si>
  <si>
    <t>创新创业教育教研室、学生自主申报</t>
  </si>
  <si>
    <t>第七届互联网+大赛奖励项目</t>
  </si>
  <si>
    <t>合计</t>
  </si>
  <si>
    <t>注：
1.基础项目数：依据各院（部）学生（含应用技术学院学生数）和教师人数比例确定；
2.第七届互联网+大赛报名数量奖励：按照超额完成报名规定指标20%以上奖励1项、50%奖励2项、100%奖励3项；未完成报名指标核减1项；
3.总数（含应用技术学生团队名额）：其括号内为应用技术学院学生团队最低所占申报数额，各学院必须按最低数量给予应用技术学院学生立项项目，如无法完成，将核减项目。
4.第七届互联网+大赛奖励项目：为获国赛银奖、铜奖，省级金奖，校赛一等奖项目团队及指导教师直接奖励大创项目数。此类项目无需在学院评审，在学校参加全部项目的统一评审排序。</t>
  </si>
  <si>
    <t>A</t>
  </si>
  <si>
    <t>B</t>
  </si>
  <si>
    <t>C</t>
  </si>
  <si>
    <t>学院</t>
  </si>
  <si>
    <t>学生总人数（含应用）</t>
  </si>
  <si>
    <t>学生分配50%数A</t>
  </si>
  <si>
    <t>学生分配50%数B</t>
  </si>
  <si>
    <t>学生分配50%数C</t>
  </si>
  <si>
    <t>教职工人数</t>
  </si>
  <si>
    <t>教师分配50%数A</t>
  </si>
  <si>
    <t>教师分配50%数B</t>
  </si>
  <si>
    <t>教师分配50%数C</t>
  </si>
  <si>
    <t>学院基础项目数</t>
  </si>
  <si>
    <t>总基数149</t>
  </si>
  <si>
    <t>大赛申报15</t>
  </si>
  <si>
    <t>其他</t>
  </si>
  <si>
    <t>学院分配基数</t>
  </si>
  <si>
    <t>工程院</t>
  </si>
  <si>
    <t>教师分配50%数</t>
  </si>
  <si>
    <t>学生分配50%数</t>
  </si>
  <si>
    <t>创新创业教育教研室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</si>
</sst>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9" formatCode="0_ "/>
  </numFmts>
  <fonts count="14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1E1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Border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9" fontId="9" fillId="0" borderId="11" xfId="0" applyNumberFormat="1" applyFont="1" applyFill="1" applyBorder="1" applyAlignment="1" applyProtection="1">
      <alignment horizontal="center" vertical="center" wrapText="1"/>
    </xf>
    <xf numFmtId="176" fontId="9" fillId="0" borderId="11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9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/>
    </xf>
    <xf numFmtId="179" fontId="7" fillId="0" borderId="16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176" fontId="7" fillId="0" borderId="12" xfId="0" applyNumberFormat="1" applyFont="1" applyFill="1" applyBorder="1" applyAlignment="1" applyProtection="1">
      <alignment horizontal="center" vertical="center" wrapText="1"/>
    </xf>
    <xf numFmtId="176" fontId="7" fillId="0" borderId="13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justify" vertical="center" wrapText="1"/>
      <protection locked="0"/>
    </xf>
    <xf numFmtId="0" fontId="0" fillId="0" borderId="11" xfId="0" applyFont="1" applyFill="1" applyBorder="1" applyAlignment="1" applyProtection="1">
      <alignment horizontal="justify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2F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7" workbookViewId="0">
      <selection activeCell="H19" sqref="H19"/>
    </sheetView>
  </sheetViews>
  <sheetFormatPr defaultColWidth="8.875" defaultRowHeight="13.5" x14ac:dyDescent="0.15"/>
  <cols>
    <col min="2" max="2" width="20.375" customWidth="1"/>
    <col min="3" max="3" width="10.5" customWidth="1"/>
    <col min="4" max="4" width="14.5" customWidth="1"/>
    <col min="5" max="5" width="14" customWidth="1"/>
    <col min="6" max="6" width="9.5" customWidth="1"/>
    <col min="7" max="7" width="10.25" customWidth="1"/>
    <col min="8" max="8" width="10.125" customWidth="1"/>
    <col min="9" max="9" width="10.625" customWidth="1"/>
    <col min="10" max="10" width="10.75" customWidth="1"/>
  </cols>
  <sheetData>
    <row r="1" spans="1:12" ht="18" customHeight="1" x14ac:dyDescent="0.15">
      <c r="A1" s="38" t="s">
        <v>0</v>
      </c>
      <c r="B1" s="38"/>
      <c r="C1" s="19"/>
      <c r="D1" s="19"/>
      <c r="E1" s="19"/>
      <c r="F1" s="19"/>
      <c r="G1" s="19"/>
      <c r="H1" s="19"/>
      <c r="I1" s="19"/>
      <c r="J1" s="19"/>
    </row>
    <row r="2" spans="1:12" ht="30" customHeight="1" x14ac:dyDescent="0.1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1"/>
    </row>
    <row r="3" spans="1:12" ht="30" customHeight="1" x14ac:dyDescent="0.15">
      <c r="A3" s="51" t="s">
        <v>2</v>
      </c>
      <c r="B3" s="53" t="s">
        <v>3</v>
      </c>
      <c r="C3" s="42" t="s">
        <v>4</v>
      </c>
      <c r="D3" s="43"/>
      <c r="E3" s="42" t="s">
        <v>5</v>
      </c>
      <c r="F3" s="44"/>
      <c r="G3" s="44"/>
      <c r="H3" s="43"/>
      <c r="I3" s="53" t="s">
        <v>6</v>
      </c>
      <c r="J3" s="55" t="s">
        <v>7</v>
      </c>
    </row>
    <row r="4" spans="1:12" ht="48" customHeight="1" x14ac:dyDescent="0.15">
      <c r="A4" s="52"/>
      <c r="B4" s="54"/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54"/>
      <c r="J4" s="56"/>
    </row>
    <row r="5" spans="1:12" ht="30" customHeight="1" x14ac:dyDescent="0.15">
      <c r="A5" s="21">
        <v>1</v>
      </c>
      <c r="B5" s="22" t="s">
        <v>14</v>
      </c>
      <c r="C5" s="23">
        <v>15</v>
      </c>
      <c r="D5" s="24">
        <v>3</v>
      </c>
      <c r="E5" s="23" t="s">
        <v>15</v>
      </c>
      <c r="F5" s="25">
        <v>13</v>
      </c>
      <c r="G5" s="25">
        <v>4</v>
      </c>
      <c r="H5" s="23">
        <v>1</v>
      </c>
      <c r="I5" s="23">
        <v>4</v>
      </c>
      <c r="J5" s="32">
        <v>36</v>
      </c>
      <c r="L5" s="33"/>
    </row>
    <row r="6" spans="1:12" ht="30" customHeight="1" x14ac:dyDescent="0.15">
      <c r="A6" s="26">
        <v>2</v>
      </c>
      <c r="B6" s="27" t="s">
        <v>16</v>
      </c>
      <c r="C6" s="28">
        <v>15</v>
      </c>
      <c r="D6" s="29"/>
      <c r="E6" s="28" t="s">
        <v>17</v>
      </c>
      <c r="F6" s="30">
        <v>11</v>
      </c>
      <c r="G6" s="30">
        <v>3</v>
      </c>
      <c r="H6" s="28">
        <v>1</v>
      </c>
      <c r="I6" s="28">
        <v>4</v>
      </c>
      <c r="J6" s="34">
        <v>31</v>
      </c>
    </row>
    <row r="7" spans="1:12" ht="30" customHeight="1" x14ac:dyDescent="0.15">
      <c r="A7" s="26">
        <v>3</v>
      </c>
      <c r="B7" s="27" t="s">
        <v>18</v>
      </c>
      <c r="C7" s="28">
        <v>17</v>
      </c>
      <c r="D7" s="29"/>
      <c r="E7" s="28" t="s">
        <v>19</v>
      </c>
      <c r="F7" s="30">
        <v>13</v>
      </c>
      <c r="G7" s="30">
        <v>3</v>
      </c>
      <c r="H7" s="28">
        <v>1</v>
      </c>
      <c r="I7" s="28">
        <v>5</v>
      </c>
      <c r="J7" s="34">
        <v>34</v>
      </c>
    </row>
    <row r="8" spans="1:12" ht="30" customHeight="1" x14ac:dyDescent="0.15">
      <c r="A8" s="26">
        <v>4</v>
      </c>
      <c r="B8" s="27" t="s">
        <v>20</v>
      </c>
      <c r="C8" s="28">
        <v>20</v>
      </c>
      <c r="D8" s="29"/>
      <c r="E8" s="28" t="s">
        <v>21</v>
      </c>
      <c r="F8" s="30">
        <v>14</v>
      </c>
      <c r="G8" s="30">
        <v>4</v>
      </c>
      <c r="H8" s="28">
        <v>2</v>
      </c>
      <c r="I8" s="28">
        <v>6</v>
      </c>
      <c r="J8" s="34">
        <v>41</v>
      </c>
    </row>
    <row r="9" spans="1:12" ht="30" customHeight="1" x14ac:dyDescent="0.15">
      <c r="A9" s="26">
        <v>5</v>
      </c>
      <c r="B9" s="27" t="s">
        <v>22</v>
      </c>
      <c r="C9" s="28">
        <v>12</v>
      </c>
      <c r="D9" s="29">
        <v>1</v>
      </c>
      <c r="E9" s="28" t="s">
        <v>23</v>
      </c>
      <c r="F9" s="30">
        <v>9</v>
      </c>
      <c r="G9" s="30">
        <v>3</v>
      </c>
      <c r="H9" s="28">
        <v>1</v>
      </c>
      <c r="I9" s="28">
        <v>3</v>
      </c>
      <c r="J9" s="34">
        <v>26</v>
      </c>
    </row>
    <row r="10" spans="1:12" ht="30" customHeight="1" x14ac:dyDescent="0.15">
      <c r="A10" s="26">
        <v>6</v>
      </c>
      <c r="B10" s="27" t="s">
        <v>24</v>
      </c>
      <c r="C10" s="28">
        <v>13</v>
      </c>
      <c r="D10" s="29"/>
      <c r="E10" s="28" t="s">
        <v>25</v>
      </c>
      <c r="F10" s="30">
        <v>9</v>
      </c>
      <c r="G10" s="30">
        <v>3</v>
      </c>
      <c r="H10" s="28">
        <v>1</v>
      </c>
      <c r="I10" s="28">
        <v>3</v>
      </c>
      <c r="J10" s="34">
        <v>26</v>
      </c>
    </row>
    <row r="11" spans="1:12" ht="30" customHeight="1" x14ac:dyDescent="0.15">
      <c r="A11" s="26">
        <v>7</v>
      </c>
      <c r="B11" s="27" t="s">
        <v>26</v>
      </c>
      <c r="C11" s="28">
        <v>15</v>
      </c>
      <c r="D11" s="29">
        <v>-1</v>
      </c>
      <c r="E11" s="28" t="s">
        <v>27</v>
      </c>
      <c r="F11" s="30">
        <v>10</v>
      </c>
      <c r="G11" s="30">
        <v>3</v>
      </c>
      <c r="H11" s="28">
        <v>1</v>
      </c>
      <c r="I11" s="28">
        <v>4</v>
      </c>
      <c r="J11" s="34">
        <v>28</v>
      </c>
    </row>
    <row r="12" spans="1:12" ht="30" customHeight="1" x14ac:dyDescent="0.15">
      <c r="A12" s="26">
        <v>8</v>
      </c>
      <c r="B12" s="27" t="s">
        <v>28</v>
      </c>
      <c r="C12" s="28">
        <v>12</v>
      </c>
      <c r="D12" s="29">
        <v>-1</v>
      </c>
      <c r="E12" s="28" t="s">
        <v>29</v>
      </c>
      <c r="F12" s="30">
        <v>8</v>
      </c>
      <c r="G12" s="30">
        <v>2</v>
      </c>
      <c r="H12" s="28">
        <v>1</v>
      </c>
      <c r="I12" s="28">
        <v>3</v>
      </c>
      <c r="J12" s="34">
        <v>21</v>
      </c>
    </row>
    <row r="13" spans="1:12" ht="30" customHeight="1" x14ac:dyDescent="0.15">
      <c r="A13" s="26">
        <v>9</v>
      </c>
      <c r="B13" s="27" t="s">
        <v>30</v>
      </c>
      <c r="C13" s="28">
        <v>8</v>
      </c>
      <c r="D13" s="29"/>
      <c r="E13" s="28">
        <v>8</v>
      </c>
      <c r="F13" s="30">
        <v>6</v>
      </c>
      <c r="G13" s="30">
        <v>1</v>
      </c>
      <c r="H13" s="28">
        <v>1</v>
      </c>
      <c r="I13" s="28">
        <v>2</v>
      </c>
      <c r="J13" s="34">
        <v>15</v>
      </c>
    </row>
    <row r="14" spans="1:12" ht="30" customHeight="1" x14ac:dyDescent="0.15">
      <c r="A14" s="26">
        <v>10</v>
      </c>
      <c r="B14" s="27" t="s">
        <v>31</v>
      </c>
      <c r="C14" s="28">
        <v>6</v>
      </c>
      <c r="D14" s="29">
        <v>-1</v>
      </c>
      <c r="E14" s="28">
        <v>5</v>
      </c>
      <c r="F14" s="30">
        <v>3</v>
      </c>
      <c r="G14" s="30">
        <v>1</v>
      </c>
      <c r="H14" s="28">
        <v>1</v>
      </c>
      <c r="I14" s="28">
        <v>2</v>
      </c>
      <c r="J14" s="34">
        <v>10</v>
      </c>
    </row>
    <row r="15" spans="1:12" ht="30" customHeight="1" x14ac:dyDescent="0.15">
      <c r="A15" s="26">
        <v>11</v>
      </c>
      <c r="B15" s="27" t="s">
        <v>32</v>
      </c>
      <c r="C15" s="28">
        <v>7</v>
      </c>
      <c r="D15" s="29">
        <v>0</v>
      </c>
      <c r="E15" s="28" t="s">
        <v>33</v>
      </c>
      <c r="F15" s="30">
        <v>5</v>
      </c>
      <c r="G15" s="30">
        <v>1</v>
      </c>
      <c r="H15" s="28">
        <v>1</v>
      </c>
      <c r="I15" s="28">
        <v>2</v>
      </c>
      <c r="J15" s="34">
        <v>14</v>
      </c>
    </row>
    <row r="16" spans="1:12" ht="30" customHeight="1" x14ac:dyDescent="0.15">
      <c r="A16" s="26">
        <v>12</v>
      </c>
      <c r="B16" s="27" t="s">
        <v>34</v>
      </c>
      <c r="C16" s="28">
        <v>3</v>
      </c>
      <c r="D16" s="29">
        <v>0</v>
      </c>
      <c r="E16" s="28">
        <v>3</v>
      </c>
      <c r="F16" s="30">
        <v>2</v>
      </c>
      <c r="G16" s="30">
        <v>1</v>
      </c>
      <c r="H16" s="28"/>
      <c r="I16" s="28">
        <v>1</v>
      </c>
      <c r="J16" s="34">
        <v>6</v>
      </c>
    </row>
    <row r="17" spans="1:10" ht="30" customHeight="1" x14ac:dyDescent="0.15">
      <c r="A17" s="26">
        <v>13</v>
      </c>
      <c r="B17" s="27" t="s">
        <v>35</v>
      </c>
      <c r="C17" s="28">
        <v>3</v>
      </c>
      <c r="D17" s="29">
        <v>-1</v>
      </c>
      <c r="E17" s="28">
        <v>2</v>
      </c>
      <c r="F17" s="30">
        <v>1</v>
      </c>
      <c r="G17" s="30">
        <v>1</v>
      </c>
      <c r="H17" s="28"/>
      <c r="I17" s="28">
        <v>1</v>
      </c>
      <c r="J17" s="34">
        <v>4</v>
      </c>
    </row>
    <row r="18" spans="1:10" ht="30" customHeight="1" x14ac:dyDescent="0.15">
      <c r="A18" s="26">
        <v>14</v>
      </c>
      <c r="B18" s="27" t="s">
        <v>36</v>
      </c>
      <c r="C18" s="28">
        <v>3</v>
      </c>
      <c r="D18" s="30"/>
      <c r="E18" s="30">
        <v>3</v>
      </c>
      <c r="F18" s="30"/>
      <c r="G18" s="30">
        <v>3</v>
      </c>
      <c r="H18" s="30"/>
      <c r="I18" s="28">
        <v>10</v>
      </c>
      <c r="J18" s="34">
        <v>6</v>
      </c>
    </row>
    <row r="19" spans="1:10" ht="30" customHeight="1" x14ac:dyDescent="0.15">
      <c r="A19" s="26">
        <v>15</v>
      </c>
      <c r="B19" s="27" t="s">
        <v>37</v>
      </c>
      <c r="C19" s="45"/>
      <c r="D19" s="46"/>
      <c r="E19" s="30">
        <v>15</v>
      </c>
      <c r="F19" s="30">
        <v>9</v>
      </c>
      <c r="G19" s="30">
        <v>3</v>
      </c>
      <c r="H19" s="30">
        <v>3</v>
      </c>
      <c r="I19" s="35"/>
      <c r="J19" s="34">
        <v>30</v>
      </c>
    </row>
    <row r="20" spans="1:10" ht="30" customHeight="1" x14ac:dyDescent="0.15">
      <c r="A20" s="47" t="s">
        <v>38</v>
      </c>
      <c r="B20" s="48"/>
      <c r="C20" s="45"/>
      <c r="D20" s="46"/>
      <c r="E20" s="31">
        <v>164</v>
      </c>
      <c r="F20" s="31">
        <v>113</v>
      </c>
      <c r="G20" s="31">
        <v>36</v>
      </c>
      <c r="H20" s="31">
        <v>15</v>
      </c>
      <c r="I20" s="36">
        <f t="shared" ref="I20:J20" si="0">SUM(I5:I19)</f>
        <v>50</v>
      </c>
      <c r="J20" s="37">
        <f t="shared" si="0"/>
        <v>328</v>
      </c>
    </row>
    <row r="21" spans="1:10" ht="114.95" customHeight="1" x14ac:dyDescent="0.15">
      <c r="A21" s="49" t="s">
        <v>39</v>
      </c>
      <c r="B21" s="50"/>
      <c r="C21" s="50"/>
      <c r="D21" s="50"/>
      <c r="E21" s="50"/>
      <c r="F21" s="50"/>
      <c r="G21" s="50"/>
      <c r="H21" s="50"/>
      <c r="I21" s="50"/>
      <c r="J21" s="50"/>
    </row>
  </sheetData>
  <mergeCells count="12">
    <mergeCell ref="A20:B20"/>
    <mergeCell ref="C20:D20"/>
    <mergeCell ref="A21:J21"/>
    <mergeCell ref="A3:A4"/>
    <mergeCell ref="B3:B4"/>
    <mergeCell ref="I3:I4"/>
    <mergeCell ref="J3:J4"/>
    <mergeCell ref="A1:B1"/>
    <mergeCell ref="A2:J2"/>
    <mergeCell ref="C3:D3"/>
    <mergeCell ref="E3:H3"/>
    <mergeCell ref="C19:D19"/>
  </mergeCells>
  <phoneticPr fontId="13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B1" workbookViewId="0">
      <selection activeCell="I4" sqref="I4:I14"/>
    </sheetView>
  </sheetViews>
  <sheetFormatPr defaultColWidth="8.875" defaultRowHeight="13.5" x14ac:dyDescent="0.15"/>
  <cols>
    <col min="1" max="1" width="16" customWidth="1"/>
    <col min="7" max="7" width="12.75" customWidth="1"/>
    <col min="8" max="11" width="14.125" customWidth="1"/>
    <col min="12" max="12" width="11.125" customWidth="1"/>
    <col min="13" max="16" width="12.875"/>
  </cols>
  <sheetData>
    <row r="1" spans="1:16" x14ac:dyDescent="0.15">
      <c r="A1" s="1"/>
      <c r="B1" s="1" t="s">
        <v>40</v>
      </c>
      <c r="C1" s="1" t="s">
        <v>41</v>
      </c>
      <c r="D1" s="1" t="s">
        <v>42</v>
      </c>
      <c r="G1" s="57" t="s">
        <v>43</v>
      </c>
      <c r="H1" s="57" t="s">
        <v>44</v>
      </c>
      <c r="I1" s="57" t="s">
        <v>45</v>
      </c>
      <c r="J1" s="57" t="s">
        <v>46</v>
      </c>
      <c r="K1" s="57" t="s">
        <v>47</v>
      </c>
      <c r="L1" s="58" t="s">
        <v>48</v>
      </c>
      <c r="M1" s="58" t="s">
        <v>49</v>
      </c>
      <c r="N1" s="58" t="s">
        <v>50</v>
      </c>
      <c r="O1" s="58" t="s">
        <v>51</v>
      </c>
      <c r="P1" s="59" t="s">
        <v>52</v>
      </c>
    </row>
    <row r="2" spans="1:16" x14ac:dyDescent="0.15">
      <c r="A2" s="1" t="s">
        <v>53</v>
      </c>
      <c r="B2" s="1">
        <v>104</v>
      </c>
      <c r="C2" s="1">
        <v>30</v>
      </c>
      <c r="D2" s="1">
        <v>15</v>
      </c>
      <c r="G2" s="57"/>
      <c r="H2" s="57"/>
      <c r="I2" s="57"/>
      <c r="J2" s="57"/>
      <c r="K2" s="57"/>
      <c r="L2" s="58"/>
      <c r="M2" s="58"/>
      <c r="N2" s="58"/>
      <c r="O2" s="58"/>
      <c r="P2" s="59"/>
    </row>
    <row r="3" spans="1:16" x14ac:dyDescent="0.15">
      <c r="A3" s="1" t="s">
        <v>54</v>
      </c>
      <c r="B3" s="1">
        <v>8</v>
      </c>
      <c r="C3" s="1">
        <v>2</v>
      </c>
      <c r="D3" s="1">
        <v>5</v>
      </c>
      <c r="G3" s="57"/>
      <c r="H3" s="57"/>
      <c r="I3" s="57"/>
      <c r="J3" s="57"/>
      <c r="K3" s="57"/>
      <c r="L3" s="58"/>
      <c r="M3" s="58"/>
      <c r="N3" s="58"/>
      <c r="O3" s="58"/>
      <c r="P3" s="59"/>
    </row>
    <row r="4" spans="1:16" ht="30" customHeight="1" x14ac:dyDescent="0.15">
      <c r="A4" s="1" t="s">
        <v>55</v>
      </c>
      <c r="B4" s="1"/>
      <c r="C4" s="1"/>
      <c r="D4" s="1"/>
      <c r="G4" s="2" t="s">
        <v>14</v>
      </c>
      <c r="H4" s="3">
        <v>1692</v>
      </c>
      <c r="I4" s="3">
        <f t="shared" ref="I4:I14" si="0">H4/16760*$B$7</f>
        <v>4.8458233890214792</v>
      </c>
      <c r="J4" s="3">
        <f t="shared" ref="J4:J14" si="1">H4/16760*$C$7</f>
        <v>1.4133651551312649</v>
      </c>
      <c r="K4" s="3">
        <f t="shared" ref="K4:K14" si="2">H4/16760*$D$7</f>
        <v>0.50477326968973746</v>
      </c>
      <c r="L4" s="10">
        <v>96</v>
      </c>
      <c r="M4" s="10">
        <f t="shared" ref="M4:M16" si="3">L4/919*$B$6</f>
        <v>5.0141458106637646</v>
      </c>
      <c r="N4" s="11">
        <f t="shared" ref="N4:N16" si="4">L4/919*$C$6</f>
        <v>1.4624591947769314</v>
      </c>
      <c r="O4" s="11">
        <f t="shared" ref="O4:O16" si="5">L4/919*$D$6</f>
        <v>0.52230685527747556</v>
      </c>
      <c r="P4" s="12">
        <f t="shared" ref="P4:P16" si="6">I4+J4+K4+M4+N4+O4</f>
        <v>13.762873674560653</v>
      </c>
    </row>
    <row r="5" spans="1:16" ht="30" customHeight="1" x14ac:dyDescent="0.15">
      <c r="A5" s="1" t="s">
        <v>56</v>
      </c>
      <c r="B5" s="1">
        <f>B2-B3-B4</f>
        <v>96</v>
      </c>
      <c r="C5" s="1">
        <f>C2-C3-C4</f>
        <v>28</v>
      </c>
      <c r="D5" s="1">
        <f>D2-D3-D4</f>
        <v>10</v>
      </c>
      <c r="G5" s="4" t="s">
        <v>57</v>
      </c>
      <c r="H5" s="5">
        <v>1901</v>
      </c>
      <c r="I5" s="3">
        <f t="shared" si="0"/>
        <v>5.4443914081145586</v>
      </c>
      <c r="J5" s="5">
        <f t="shared" si="1"/>
        <v>1.5879474940334131</v>
      </c>
      <c r="K5" s="5">
        <f t="shared" si="2"/>
        <v>0.56712410501193322</v>
      </c>
      <c r="L5" s="13">
        <v>92</v>
      </c>
      <c r="M5" s="13">
        <f t="shared" si="3"/>
        <v>4.8052230685527748</v>
      </c>
      <c r="N5" s="14">
        <f t="shared" si="4"/>
        <v>1.4015233949945594</v>
      </c>
      <c r="O5" s="14">
        <f t="shared" si="5"/>
        <v>0.50054406964091402</v>
      </c>
      <c r="P5">
        <f t="shared" si="6"/>
        <v>14.306753540348151</v>
      </c>
    </row>
    <row r="6" spans="1:16" ht="30" customHeight="1" x14ac:dyDescent="0.15">
      <c r="A6" s="1" t="s">
        <v>58</v>
      </c>
      <c r="B6" s="1">
        <f>B5/2</f>
        <v>48</v>
      </c>
      <c r="C6" s="1">
        <f>C5/2</f>
        <v>14</v>
      </c>
      <c r="D6" s="1">
        <f>D5/2</f>
        <v>5</v>
      </c>
      <c r="G6" s="2" t="s">
        <v>18</v>
      </c>
      <c r="H6" s="3">
        <v>2125</v>
      </c>
      <c r="I6" s="3">
        <f t="shared" si="0"/>
        <v>6.0859188544152749</v>
      </c>
      <c r="J6" s="3">
        <f t="shared" si="1"/>
        <v>1.775059665871122</v>
      </c>
      <c r="K6" s="3">
        <f t="shared" si="2"/>
        <v>0.63394988066825775</v>
      </c>
      <c r="L6" s="10">
        <v>97</v>
      </c>
      <c r="M6" s="10">
        <f t="shared" si="3"/>
        <v>5.0663764961915128</v>
      </c>
      <c r="N6" s="11">
        <f t="shared" si="4"/>
        <v>1.4776931447225246</v>
      </c>
      <c r="O6" s="11">
        <f t="shared" si="5"/>
        <v>0.52774755168661591</v>
      </c>
      <c r="P6" s="12">
        <f t="shared" si="6"/>
        <v>15.566745593555307</v>
      </c>
    </row>
    <row r="7" spans="1:16" ht="30" customHeight="1" x14ac:dyDescent="0.15">
      <c r="A7" s="1" t="s">
        <v>59</v>
      </c>
      <c r="B7" s="1">
        <f>B5/2</f>
        <v>48</v>
      </c>
      <c r="C7" s="1">
        <f>C5/2</f>
        <v>14</v>
      </c>
      <c r="D7" s="1">
        <f>D5/2</f>
        <v>5</v>
      </c>
      <c r="G7" s="4" t="s">
        <v>20</v>
      </c>
      <c r="H7" s="5">
        <v>2842</v>
      </c>
      <c r="I7" s="3">
        <f t="shared" si="0"/>
        <v>8.1393794749403341</v>
      </c>
      <c r="J7" s="5">
        <f t="shared" si="1"/>
        <v>2.3739856801909305</v>
      </c>
      <c r="K7" s="5">
        <f t="shared" si="2"/>
        <v>0.84785202863961806</v>
      </c>
      <c r="L7" s="13">
        <v>102</v>
      </c>
      <c r="M7" s="13">
        <f t="shared" si="3"/>
        <v>5.3275299238302507</v>
      </c>
      <c r="N7" s="14">
        <f t="shared" si="4"/>
        <v>1.5538628944504898</v>
      </c>
      <c r="O7" s="14">
        <f t="shared" si="5"/>
        <v>0.5549510337323178</v>
      </c>
      <c r="P7">
        <f t="shared" si="6"/>
        <v>18.797561035783943</v>
      </c>
    </row>
    <row r="8" spans="1:16" ht="30" customHeight="1" x14ac:dyDescent="0.15">
      <c r="G8" s="2" t="s">
        <v>22</v>
      </c>
      <c r="H8" s="3">
        <v>1454</v>
      </c>
      <c r="I8" s="3">
        <f t="shared" si="0"/>
        <v>4.1642004773269692</v>
      </c>
      <c r="J8" s="3">
        <f t="shared" si="1"/>
        <v>1.2145584725536993</v>
      </c>
      <c r="K8" s="3">
        <f t="shared" si="2"/>
        <v>0.43377088305489259</v>
      </c>
      <c r="L8" s="10">
        <v>69</v>
      </c>
      <c r="M8" s="10">
        <f t="shared" si="3"/>
        <v>3.6039173014145813</v>
      </c>
      <c r="N8" s="11">
        <f t="shared" si="4"/>
        <v>1.0511425462459194</v>
      </c>
      <c r="O8" s="11">
        <f t="shared" si="5"/>
        <v>0.37540805223068552</v>
      </c>
      <c r="P8" s="12">
        <f t="shared" si="6"/>
        <v>10.842997732826749</v>
      </c>
    </row>
    <row r="9" spans="1:16" ht="30" customHeight="1" x14ac:dyDescent="0.15">
      <c r="G9" s="4" t="s">
        <v>24</v>
      </c>
      <c r="H9" s="5">
        <v>1050</v>
      </c>
      <c r="I9" s="3">
        <f t="shared" si="0"/>
        <v>3.007159904534606</v>
      </c>
      <c r="J9" s="5">
        <f t="shared" si="1"/>
        <v>0.87708830548926009</v>
      </c>
      <c r="K9" s="5">
        <f t="shared" si="2"/>
        <v>0.31324582338902146</v>
      </c>
      <c r="L9" s="13">
        <v>104</v>
      </c>
      <c r="M9" s="13">
        <f t="shared" si="3"/>
        <v>5.4319912948857452</v>
      </c>
      <c r="N9" s="14">
        <f t="shared" si="4"/>
        <v>1.5843307943416756</v>
      </c>
      <c r="O9" s="14">
        <f t="shared" si="5"/>
        <v>0.56583242655059851</v>
      </c>
      <c r="P9">
        <f t="shared" si="6"/>
        <v>11.779648549190904</v>
      </c>
    </row>
    <row r="10" spans="1:16" ht="30" customHeight="1" x14ac:dyDescent="0.15">
      <c r="G10" s="2" t="s">
        <v>26</v>
      </c>
      <c r="H10" s="3">
        <v>1925</v>
      </c>
      <c r="I10" s="3">
        <f t="shared" si="0"/>
        <v>5.5131264916467781</v>
      </c>
      <c r="J10" s="3">
        <f t="shared" si="1"/>
        <v>1.6079952267303101</v>
      </c>
      <c r="K10" s="3">
        <f t="shared" si="2"/>
        <v>0.57428400954653935</v>
      </c>
      <c r="L10" s="10">
        <v>82</v>
      </c>
      <c r="M10" s="10">
        <f t="shared" si="3"/>
        <v>4.2829162132752989</v>
      </c>
      <c r="N10" s="11">
        <f t="shared" si="4"/>
        <v>1.249183895538629</v>
      </c>
      <c r="O10" s="11">
        <f t="shared" si="5"/>
        <v>0.4461371055495103</v>
      </c>
      <c r="P10" s="12">
        <f t="shared" si="6"/>
        <v>13.673642942287065</v>
      </c>
    </row>
    <row r="11" spans="1:16" ht="30" customHeight="1" x14ac:dyDescent="0.15">
      <c r="G11" s="4" t="s">
        <v>28</v>
      </c>
      <c r="H11" s="5">
        <v>1519</v>
      </c>
      <c r="I11" s="3">
        <f t="shared" si="0"/>
        <v>4.3503579952267302</v>
      </c>
      <c r="J11" s="5">
        <f t="shared" si="1"/>
        <v>1.268854415274463</v>
      </c>
      <c r="K11" s="5">
        <f t="shared" si="2"/>
        <v>0.45316229116945106</v>
      </c>
      <c r="L11" s="13">
        <v>63</v>
      </c>
      <c r="M11" s="13">
        <f t="shared" si="3"/>
        <v>3.2905331882480957</v>
      </c>
      <c r="N11" s="14">
        <f t="shared" si="4"/>
        <v>0.9597388465723613</v>
      </c>
      <c r="O11" s="14">
        <f t="shared" si="5"/>
        <v>0.34276387377584328</v>
      </c>
      <c r="P11">
        <f t="shared" si="6"/>
        <v>10.665410610266944</v>
      </c>
    </row>
    <row r="12" spans="1:16" ht="30" customHeight="1" x14ac:dyDescent="0.15">
      <c r="G12" s="2" t="s">
        <v>30</v>
      </c>
      <c r="H12" s="3">
        <v>486</v>
      </c>
      <c r="I12" s="3">
        <f t="shared" si="0"/>
        <v>1.3918854415274462</v>
      </c>
      <c r="J12" s="3">
        <f t="shared" si="1"/>
        <v>0.40596658711217182</v>
      </c>
      <c r="K12" s="3">
        <f t="shared" si="2"/>
        <v>0.14498806682577564</v>
      </c>
      <c r="L12" s="10">
        <v>69</v>
      </c>
      <c r="M12" s="10">
        <f t="shared" si="3"/>
        <v>3.6039173014145813</v>
      </c>
      <c r="N12" s="11">
        <f t="shared" si="4"/>
        <v>1.0511425462459194</v>
      </c>
      <c r="O12" s="11">
        <f t="shared" si="5"/>
        <v>0.37540805223068552</v>
      </c>
      <c r="P12" s="12">
        <f t="shared" si="6"/>
        <v>6.9733079953565804</v>
      </c>
    </row>
    <row r="13" spans="1:16" ht="30" customHeight="1" x14ac:dyDescent="0.15">
      <c r="G13" s="4" t="s">
        <v>31</v>
      </c>
      <c r="H13" s="5">
        <v>796</v>
      </c>
      <c r="I13" s="3">
        <f t="shared" si="0"/>
        <v>2.2797136038186157</v>
      </c>
      <c r="J13" s="5">
        <f t="shared" si="1"/>
        <v>0.66491646778042957</v>
      </c>
      <c r="K13" s="5">
        <f t="shared" si="2"/>
        <v>0.23747016706443913</v>
      </c>
      <c r="L13" s="13">
        <v>34</v>
      </c>
      <c r="M13" s="13">
        <f t="shared" si="3"/>
        <v>1.7758433079434166</v>
      </c>
      <c r="N13" s="14">
        <f t="shared" si="4"/>
        <v>0.51795429815016325</v>
      </c>
      <c r="O13" s="14">
        <f t="shared" si="5"/>
        <v>0.18498367791077258</v>
      </c>
      <c r="P13">
        <f t="shared" si="6"/>
        <v>5.6608815226678368</v>
      </c>
    </row>
    <row r="14" spans="1:16" ht="30" customHeight="1" x14ac:dyDescent="0.15">
      <c r="G14" s="2" t="s">
        <v>32</v>
      </c>
      <c r="H14" s="3">
        <v>970</v>
      </c>
      <c r="I14" s="3">
        <f t="shared" si="0"/>
        <v>2.7780429594272076</v>
      </c>
      <c r="J14" s="3">
        <f t="shared" si="1"/>
        <v>0.81026252983293556</v>
      </c>
      <c r="K14" s="3">
        <f t="shared" si="2"/>
        <v>0.28937947494033411</v>
      </c>
      <c r="L14" s="10">
        <v>34</v>
      </c>
      <c r="M14" s="10">
        <f t="shared" si="3"/>
        <v>1.7758433079434166</v>
      </c>
      <c r="N14" s="11">
        <f t="shared" si="4"/>
        <v>0.51795429815016325</v>
      </c>
      <c r="O14" s="11">
        <f t="shared" si="5"/>
        <v>0.18498367791077258</v>
      </c>
      <c r="P14" s="12">
        <f t="shared" si="6"/>
        <v>6.3564662482048293</v>
      </c>
    </row>
    <row r="15" spans="1:16" ht="30" customHeight="1" x14ac:dyDescent="0.15">
      <c r="G15" s="4" t="s">
        <v>34</v>
      </c>
      <c r="H15" s="5"/>
      <c r="I15" s="5"/>
      <c r="J15" s="5"/>
      <c r="K15" s="5"/>
      <c r="L15" s="13">
        <v>46</v>
      </c>
      <c r="M15" s="13">
        <f t="shared" si="3"/>
        <v>2.4026115342763874</v>
      </c>
      <c r="N15" s="14">
        <f t="shared" si="4"/>
        <v>0.70076169749727968</v>
      </c>
      <c r="O15" s="14">
        <f t="shared" si="5"/>
        <v>0.25027203482045701</v>
      </c>
      <c r="P15">
        <f t="shared" si="6"/>
        <v>3.3536452665941243</v>
      </c>
    </row>
    <row r="16" spans="1:16" ht="30" customHeight="1" x14ac:dyDescent="0.15">
      <c r="G16" s="2" t="s">
        <v>35</v>
      </c>
      <c r="H16" s="3"/>
      <c r="I16" s="3"/>
      <c r="J16" s="3"/>
      <c r="K16" s="3"/>
      <c r="L16" s="10">
        <v>31</v>
      </c>
      <c r="M16" s="10">
        <f t="shared" si="3"/>
        <v>1.619151251360174</v>
      </c>
      <c r="N16" s="11">
        <f t="shared" si="4"/>
        <v>0.47225244831338409</v>
      </c>
      <c r="O16" s="11">
        <f t="shared" si="5"/>
        <v>0.16866158868335146</v>
      </c>
      <c r="P16" s="12">
        <f t="shared" si="6"/>
        <v>2.2600652883569095</v>
      </c>
    </row>
    <row r="17" spans="7:16" ht="30" customHeight="1" x14ac:dyDescent="0.15">
      <c r="G17" s="6" t="s">
        <v>60</v>
      </c>
      <c r="H17" s="7"/>
      <c r="I17" s="7"/>
      <c r="J17" s="7"/>
      <c r="K17" s="7"/>
      <c r="L17" s="7"/>
      <c r="M17" s="7"/>
      <c r="N17" s="15"/>
      <c r="O17" s="15"/>
    </row>
    <row r="18" spans="7:16" ht="30" customHeight="1" x14ac:dyDescent="0.15">
      <c r="G18" s="8" t="s">
        <v>38</v>
      </c>
      <c r="H18" s="9">
        <f t="shared" ref="H18:P18" si="7">SUM(H4:H17)</f>
        <v>16760</v>
      </c>
      <c r="I18" s="16">
        <f t="shared" si="7"/>
        <v>48.000000000000007</v>
      </c>
      <c r="J18" s="16">
        <f t="shared" si="7"/>
        <v>14</v>
      </c>
      <c r="K18" s="16">
        <f t="shared" si="7"/>
        <v>5</v>
      </c>
      <c r="L18" s="17">
        <f t="shared" si="7"/>
        <v>919</v>
      </c>
      <c r="M18" s="18">
        <f t="shared" si="7"/>
        <v>48.000000000000007</v>
      </c>
      <c r="N18" s="8">
        <f t="shared" si="7"/>
        <v>14.000000000000002</v>
      </c>
      <c r="O18" s="8">
        <f t="shared" si="7"/>
        <v>5</v>
      </c>
      <c r="P18" s="12">
        <f t="shared" si="7"/>
        <v>134</v>
      </c>
    </row>
  </sheetData>
  <mergeCells count="10">
    <mergeCell ref="L1:L3"/>
    <mergeCell ref="M1:M3"/>
    <mergeCell ref="N1:N3"/>
    <mergeCell ref="O1:O3"/>
    <mergeCell ref="P1:P3"/>
    <mergeCell ref="G1:G3"/>
    <mergeCell ref="H1:H3"/>
    <mergeCell ref="I1:I3"/>
    <mergeCell ref="J1:J3"/>
    <mergeCell ref="K1:K3"/>
  </mergeCells>
  <phoneticPr fontId="1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计算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2022-05-09T06:28:00Z</dcterms:created>
  <dcterms:modified xsi:type="dcterms:W3CDTF">2022-06-10T12:09:20Z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362909634CD1478B82549DFEB828AB16</vt:lpwstr>
  </property>
  <property fmtid="{D5CDD505-2E9C-101B-9397-08002B2CF9AE}" pid="3" name="KSOProductBuildVer">
    <vt:lpwstr>2052-11.1.0.11372</vt:lpwstr>
  </property>
</Properties>
</file>